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F:\COSTI DI GESTIONE\"/>
    </mc:Choice>
  </mc:AlternateContent>
  <xr:revisionPtr revIDLastSave="0" documentId="13_ncr:1_{30C8632D-C434-4A6E-BF00-7AC35B699909}" xr6:coauthVersionLast="47" xr6:coauthVersionMax="47" xr10:uidLastSave="{00000000-0000-0000-0000-000000000000}"/>
  <bookViews>
    <workbookView xWindow="2985" yWindow="945" windowWidth="25110" windowHeight="14685" xr2:uid="{00000000-000D-0000-FFFF-FFFF00000000}"/>
  </bookViews>
  <sheets>
    <sheet name="A fino a 3,5 ton" sheetId="3" r:id="rId1"/>
    <sheet name="B DA 3,5 A 12 TON" sheetId="1" r:id="rId2"/>
    <sheet name="C da 12 a 26 ton" sheetId="2" r:id="rId3"/>
    <sheet name="D da 26 a 44 ton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7" l="1"/>
  <c r="G24" i="7"/>
  <c r="F24" i="7"/>
  <c r="E24" i="7"/>
  <c r="E25" i="1"/>
  <c r="G3" i="3"/>
  <c r="H3" i="3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" i="7"/>
  <c r="F24" i="2"/>
  <c r="E24" i="2"/>
  <c r="H21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24" i="2" s="1"/>
  <c r="H3" i="2"/>
  <c r="H2" i="2"/>
  <c r="G21" i="2"/>
  <c r="G19" i="2"/>
  <c r="G18" i="2"/>
  <c r="G24" i="2" s="1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H2" i="1"/>
  <c r="G2" i="1"/>
  <c r="H21" i="3"/>
  <c r="H20" i="3"/>
  <c r="H19" i="3"/>
  <c r="H17" i="3"/>
  <c r="H16" i="3"/>
  <c r="H15" i="3"/>
  <c r="H14" i="3"/>
  <c r="H13" i="3"/>
  <c r="H12" i="3"/>
  <c r="H11" i="3"/>
  <c r="H9" i="3"/>
  <c r="H8" i="3"/>
  <c r="H6" i="3"/>
  <c r="H5" i="3"/>
  <c r="H2" i="3"/>
  <c r="G21" i="3"/>
  <c r="G20" i="3"/>
  <c r="G19" i="3"/>
  <c r="G17" i="3"/>
  <c r="G16" i="3"/>
  <c r="G15" i="3"/>
  <c r="G14" i="3"/>
  <c r="G13" i="3"/>
  <c r="G12" i="3"/>
  <c r="G11" i="3"/>
  <c r="G9" i="3"/>
  <c r="G8" i="3"/>
  <c r="G6" i="3"/>
  <c r="G5" i="3"/>
  <c r="G2" i="3"/>
  <c r="F23" i="3"/>
  <c r="E23" i="3"/>
  <c r="H23" i="3" l="1"/>
  <c r="G23" i="3"/>
  <c r="H23" i="1"/>
  <c r="G23" i="1"/>
  <c r="F23" i="1"/>
  <c r="E2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115E399-21DA-46FE-9420-BBA400016BC4}" keepAlive="1" name="Query - B DA 3,5 A 12 TON" description="Connessione alla query 'B DA 3,5 A 12 TON' nella cartella di lavoro." type="5" refreshedVersion="0" background="1">
    <dbPr connection="Provider=Microsoft.Mashup.OleDb.1;Data Source=$Workbook$;Location=&quot;B DA 3,5 A 12 TON&quot;;Extended Properties=&quot;&quot;" command="SELECT * FROM [B DA 3,5 A 12 TON]"/>
  </connection>
  <connection id="2" xr16:uid="{F0D7026C-84CE-4D23-BFB7-411AD8FEED8B}" keepAlive="1" name="Query - Page001" description="Connessione alla query 'Page001' nella cartella di lavoro." type="5" refreshedVersion="0" background="1">
    <dbPr connection="Provider=Microsoft.Mashup.OleDb.1;Data Source=$Workbook$;Location=Page001;Extended Properties=&quot;&quot;" command="SELECT * FROM [Page001]"/>
  </connection>
  <connection id="3" xr16:uid="{0DC2E3A7-E010-4E04-BCB2-EE03016EFD12}" keepAlive="1" name="Query - Table001 (Page 1)" description="Connessione alla query 'Table001 (Page 1)' nella cartella di lavoro." type="5" refreshedVersion="0" background="1">
    <dbPr connection="Provider=Microsoft.Mashup.OleDb.1;Data Source=$Workbook$;Location=&quot;Table001 (Page 1)&quot;;Extended Properties=&quot;&quot;" command="SELECT * FROM [Table001 (Page 1)]"/>
  </connection>
  <connection id="4" xr16:uid="{6F603789-367A-4857-9FA3-F80B86FCB070}" keepAlive="1" name="Query - Table001 (Page 1) (2)" description="Connessione alla query 'Table001 (Page 1) (2)' nella cartella di lavoro." type="5" refreshedVersion="0" background="1">
    <dbPr connection="Provider=Microsoft.Mashup.OleDb.1;Data Source=$Workbook$;Location=&quot;Table001 (Page 1) (2)&quot;;Extended Properties=&quot;&quot;" command="SELECT * FROM [Table001 (Page 1) (2)]"/>
  </connection>
  <connection id="5" xr16:uid="{93F7CF38-2FB7-41C8-A3E0-DFA568C71FF4}" keepAlive="1" name="Query - Table001 (Page 1) (3)" description="Connessione alla query 'Table001 (Page 1) (3)' nella cartella di lavoro." type="5" refreshedVersion="0" background="1">
    <dbPr connection="Provider=Microsoft.Mashup.OleDb.1;Data Source=$Workbook$;Location=&quot;Table001 (Page 1) (3)&quot;;Extended Properties=&quot;&quot;" command="SELECT * FROM [Table001 (Page 1) (3)]"/>
  </connection>
  <connection id="6" xr16:uid="{F0B620E1-AE3C-4EA5-9E72-9EC67BAEA6C9}" keepAlive="1" name="Query - Table001 (Page 1) (4)" description="Connessione alla query 'Table001 (Page 1) (4)' nella cartella di lavoro." type="5" refreshedVersion="0" background="1">
    <dbPr connection="Provider=Microsoft.Mashup.OleDb.1;Data Source=$Workbook$;Location=&quot;Table001 (Page 1) (4)&quot;;Extended Properties=&quot;&quot;" command="SELECT * FROM [Table001 (Page 1) (4)]"/>
  </connection>
</connections>
</file>

<file path=xl/sharedStrings.xml><?xml version="1.0" encoding="utf-8"?>
<sst xmlns="http://schemas.openxmlformats.org/spreadsheetml/2006/main" count="225" uniqueCount="57">
  <si>
    <t>CLASSE DI PESO</t>
  </si>
  <si>
    <t>SEZIONE</t>
  </si>
  <si>
    <t>CRITERIO</t>
  </si>
  <si>
    <t>COMPONENTI</t>
  </si>
  <si>
    <t>VALORE MINIMO</t>
  </si>
  <si>
    <t>VALORE MASSIMO</t>
  </si>
  <si>
    <t>B</t>
  </si>
  <si>
    <t>VEICOLO</t>
  </si>
  <si>
    <t>ACQUISTO</t>
  </si>
  <si>
    <t>RIMORCHIO</t>
  </si>
  <si>
    <t>SEMIRIMORCHIO</t>
  </si>
  <si>
    <t>PESO VEICOLO (t)</t>
  </si>
  <si>
    <t>3,5 t &lt; P &lt; 12 t</t>
  </si>
  <si>
    <t>MANUTENZIONE</t>
  </si>
  <si>
    <t>PESO RIMORCHIO (t)</t>
  </si>
  <si>
    <t>AUTOMEZZO</t>
  </si>
  <si>
    <t>1,5 t &lt; P &lt; 3,5 t</t>
  </si>
  <si>
    <t>PNEUMATICI</t>
  </si>
  <si>
    <t>PESO SEMIRIMORCHIO (t)</t>
  </si>
  <si>
    <t>REVISIONE</t>
  </si>
  <si>
    <t>UMC</t>
  </si>
  <si>
    <t>P &lt; 5 t</t>
  </si>
  <si>
    <t>OFFICINE PRIVATE AUTORIZZATE</t>
  </si>
  <si>
    <t>BOLLO</t>
  </si>
  <si>
    <t>MASSA RIMORCHIABILE</t>
  </si>
  <si>
    <t>ASSICURAZIONE</t>
  </si>
  <si>
    <t>-</t>
  </si>
  <si>
    <t>STIPENDI</t>
  </si>
  <si>
    <t>COSTO PERSONALE</t>
  </si>
  <si>
    <t>TRASFERTE</t>
  </si>
  <si>
    <t>STRAORDINARI</t>
  </si>
  <si>
    <t>ENERGIA</t>
  </si>
  <si>
    <t>GASOLIO</t>
  </si>
  <si>
    <t>ALTRO</t>
  </si>
  <si>
    <t>ELETTRICO</t>
  </si>
  <si>
    <t>PEDAGGIAMENTI</t>
  </si>
  <si>
    <t>16.592,00 €</t>
  </si>
  <si>
    <t>15.750,00 €</t>
  </si>
  <si>
    <t>2.400,00 €</t>
  </si>
  <si>
    <t>3.000,00 €</t>
  </si>
  <si>
    <t>A</t>
  </si>
  <si>
    <t>P &lt; 3,5 t</t>
  </si>
  <si>
    <t>P &lt; 1,5 t</t>
  </si>
  <si>
    <t>VALORE MINIMO al km</t>
  </si>
  <si>
    <t>VALORE MASSIMO al km</t>
  </si>
  <si>
    <t>100.000 km</t>
  </si>
  <si>
    <t>30.000 km</t>
  </si>
  <si>
    <t>C</t>
  </si>
  <si>
    <t>12 t &lt; P &lt; 26 t</t>
  </si>
  <si>
    <t>3,5 t &lt; P &lt; 7,5 t</t>
  </si>
  <si>
    <t>5 t &lt; P &lt; 19 t</t>
  </si>
  <si>
    <t>D</t>
  </si>
  <si>
    <t>P &gt; 26 t</t>
  </si>
  <si>
    <t>P &gt; 7,5 t</t>
  </si>
  <si>
    <t>P &gt; 19 t</t>
  </si>
  <si>
    <t>0,17078</t>
  </si>
  <si>
    <t>VALORE MINIMO_al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</si>
</sst>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€&quot;\ * #,##0.00_-;\-&quot;€&quot;\ * #,##0.00_-;_-&quot;€&quot;\ * &quot;-&quot;??_-;_-@_-"/>
    <numFmt numFmtId="164" formatCode="&quot;€&quot;\ #,##0.00"/>
    <numFmt numFmtId="166" formatCode="_-* #,##0.00\ [$€-410]_-;\-* #,##0.00\ [$€-410]_-;_-* &quot;-&quot;??\ [$€-410]_-;_-@_-"/>
    <numFmt numFmtId="167" formatCode="#,##0.00\ [$€-1];[Red]\-#,##0.00\ [$€-1]"/>
    <numFmt numFmtId="171" formatCode="#,##0.00000\ [$€-1];[Red]\-#,##0.00000\ [$€-1]"/>
    <numFmt numFmtId="172" formatCode="#,##0.000000\ [$€-1];[Red]\-#,##0.000000\ [$€-1]"/>
    <numFmt numFmtId="183" formatCode="_-&quot;€&quot;\ * #,##0.00000_-;\-&quot;€&quot;\ * #,##0.00000_-;_-&quot;€&quot;\ * &quot;-&quot;??_-;_-@_-"/>
    <numFmt numFmtId="190" formatCode="_-* #,##0.00000\ [$€-410]_-;\-* #,##0.00000\ [$€-410]_-;_-* &quot;-&quot;??\ [$€-410]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/>
    <xf numFmtId="166" fontId="0" fillId="0" borderId="1" xfId="0" applyNumberFormat="1" applyBorder="1"/>
    <xf numFmtId="0" fontId="0" fillId="0" borderId="1" xfId="0" applyNumberFormat="1" applyBorder="1"/>
    <xf numFmtId="167" fontId="0" fillId="0" borderId="1" xfId="0" applyNumberFormat="1" applyBorder="1"/>
    <xf numFmtId="166" fontId="0" fillId="0" borderId="1" xfId="0" applyNumberFormat="1" applyBorder="1" applyAlignment="1">
      <alignment horizontal="right"/>
    </xf>
    <xf numFmtId="171" fontId="0" fillId="0" borderId="1" xfId="0" applyNumberFormat="1" applyBorder="1"/>
    <xf numFmtId="172" fontId="0" fillId="0" borderId="1" xfId="0" applyNumberFormat="1" applyBorder="1"/>
    <xf numFmtId="166" fontId="0" fillId="0" borderId="0" xfId="0" applyNumberFormat="1"/>
    <xf numFmtId="166" fontId="0" fillId="0" borderId="0" xfId="1" applyNumberFormat="1" applyFont="1"/>
    <xf numFmtId="44" fontId="0" fillId="0" borderId="0" xfId="1" applyNumberFormat="1" applyFont="1"/>
    <xf numFmtId="44" fontId="0" fillId="0" borderId="1" xfId="1" applyNumberFormat="1" applyFont="1" applyBorder="1"/>
    <xf numFmtId="0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/>
    <xf numFmtId="183" fontId="0" fillId="0" borderId="1" xfId="1" applyNumberFormat="1" applyFont="1" applyBorder="1"/>
    <xf numFmtId="0" fontId="0" fillId="0" borderId="2" xfId="0" applyBorder="1"/>
    <xf numFmtId="0" fontId="0" fillId="0" borderId="3" xfId="0" applyNumberFormat="1" applyBorder="1"/>
    <xf numFmtId="0" fontId="0" fillId="0" borderId="4" xfId="0" applyNumberFormat="1" applyBorder="1"/>
    <xf numFmtId="190" fontId="0" fillId="0" borderId="0" xfId="0" applyNumberFormat="1"/>
    <xf numFmtId="190" fontId="0" fillId="0" borderId="1" xfId="0" applyNumberFormat="1" applyBorder="1"/>
    <xf numFmtId="0" fontId="0" fillId="0" borderId="2" xfId="0" applyNumberFormat="1" applyBorder="1"/>
    <xf numFmtId="0" fontId="0" fillId="0" borderId="0" xfId="0" applyFill="1"/>
    <xf numFmtId="10" fontId="0" fillId="0" borderId="0" xfId="1" applyNumberFormat="1" applyFont="1"/>
    <xf numFmtId="10" fontId="0" fillId="0" borderId="0" xfId="2" applyNumberFormat="1" applyFont="1"/>
    <xf numFmtId="0" fontId="0" fillId="0" borderId="3" xfId="0" applyBorder="1"/>
    <xf numFmtId="0" fontId="0" fillId="0" borderId="4" xfId="0" applyBorder="1"/>
    <xf numFmtId="0" fontId="0" fillId="0" borderId="1" xfId="0" applyNumberFormat="1" applyFont="1" applyFill="1" applyBorder="1"/>
    <xf numFmtId="166" fontId="0" fillId="0" borderId="1" xfId="0" applyNumberFormat="1" applyFont="1" applyFill="1" applyBorder="1"/>
    <xf numFmtId="190" fontId="0" fillId="0" borderId="1" xfId="0" applyNumberFormat="1" applyFont="1" applyFill="1" applyBorder="1"/>
    <xf numFmtId="0" fontId="0" fillId="0" borderId="1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0" fontId="0" fillId="0" borderId="7" xfId="0" applyNumberFormat="1" applyFont="1" applyFill="1" applyBorder="1"/>
    <xf numFmtId="0" fontId="0" fillId="0" borderId="8" xfId="0" applyNumberFormat="1" applyFont="1" applyFill="1" applyBorder="1"/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7020B-B058-44BC-89E4-FDEE7D50F488}">
  <dimension ref="A1:H27"/>
  <sheetViews>
    <sheetView tabSelected="1" workbookViewId="0">
      <selection activeCell="D25" sqref="D25"/>
    </sheetView>
  </sheetViews>
  <sheetFormatPr defaultRowHeight="15" x14ac:dyDescent="0.25"/>
  <cols>
    <col min="1" max="1" width="23.7109375" bestFit="1" customWidth="1"/>
    <col min="2" max="2" width="18" bestFit="1" customWidth="1"/>
    <col min="3" max="3" width="16" bestFit="1" customWidth="1"/>
    <col min="4" max="4" width="30.140625" bestFit="1" customWidth="1"/>
    <col min="5" max="5" width="18.5703125" style="17" bestFit="1" customWidth="1"/>
    <col min="6" max="6" width="20" bestFit="1" customWidth="1"/>
    <col min="7" max="8" width="22" bestFit="1" customWidth="1"/>
    <col min="9" max="9" width="9.140625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18" t="s">
        <v>4</v>
      </c>
      <c r="F1" s="2" t="s">
        <v>5</v>
      </c>
      <c r="G1" s="2" t="s">
        <v>56</v>
      </c>
      <c r="H1" s="2" t="s">
        <v>44</v>
      </c>
    </row>
    <row r="2" spans="1:8" x14ac:dyDescent="0.25">
      <c r="A2" s="23" t="s">
        <v>40</v>
      </c>
      <c r="B2" s="19" t="s">
        <v>15</v>
      </c>
      <c r="C2" s="19" t="s">
        <v>8</v>
      </c>
      <c r="D2" s="10" t="s">
        <v>7</v>
      </c>
      <c r="E2" s="20">
        <v>2900</v>
      </c>
      <c r="F2" s="9">
        <v>18296</v>
      </c>
      <c r="G2" s="21">
        <f>E2/30000</f>
        <v>9.6666666666666665E-2</v>
      </c>
      <c r="H2" s="21">
        <f>F2/30000</f>
        <v>0.60986666666666667</v>
      </c>
    </row>
    <row r="3" spans="1:8" x14ac:dyDescent="0.25">
      <c r="A3" s="23"/>
      <c r="B3" s="19"/>
      <c r="C3" s="19"/>
      <c r="D3" s="10" t="s">
        <v>9</v>
      </c>
      <c r="E3" s="20">
        <v>113.95</v>
      </c>
      <c r="F3" s="9">
        <v>11321.6</v>
      </c>
      <c r="G3" s="21">
        <f>E3/30000</f>
        <v>3.7983333333333332E-3</v>
      </c>
      <c r="H3" s="21">
        <f>F3/30000</f>
        <v>0.3773866666666667</v>
      </c>
    </row>
    <row r="4" spans="1:8" x14ac:dyDescent="0.25">
      <c r="A4" s="23"/>
      <c r="B4" s="19"/>
      <c r="C4" s="19"/>
      <c r="D4" s="10" t="s">
        <v>10</v>
      </c>
      <c r="E4" s="20" t="s">
        <v>26</v>
      </c>
      <c r="F4" s="9" t="s">
        <v>26</v>
      </c>
      <c r="G4" s="21"/>
      <c r="H4" s="21"/>
    </row>
    <row r="5" spans="1:8" x14ac:dyDescent="0.25">
      <c r="A5" s="23" t="s">
        <v>11</v>
      </c>
      <c r="B5" s="19"/>
      <c r="C5" s="19" t="s">
        <v>13</v>
      </c>
      <c r="D5" s="10" t="s">
        <v>7</v>
      </c>
      <c r="E5" s="20">
        <v>4500</v>
      </c>
      <c r="F5" s="9">
        <v>9000</v>
      </c>
      <c r="G5" s="21">
        <f>E5/30000</f>
        <v>0.15</v>
      </c>
      <c r="H5" s="21">
        <f>F5/30000</f>
        <v>0.3</v>
      </c>
    </row>
    <row r="6" spans="1:8" x14ac:dyDescent="0.25">
      <c r="A6" s="23" t="s">
        <v>41</v>
      </c>
      <c r="B6" s="19"/>
      <c r="C6" s="19"/>
      <c r="D6" s="10" t="s">
        <v>9</v>
      </c>
      <c r="E6" s="20">
        <v>750</v>
      </c>
      <c r="F6" s="9">
        <v>1500</v>
      </c>
      <c r="G6" s="21">
        <f>E6/30000</f>
        <v>2.5000000000000001E-2</v>
      </c>
      <c r="H6" s="21">
        <f>F6/30000</f>
        <v>0.05</v>
      </c>
    </row>
    <row r="7" spans="1:8" x14ac:dyDescent="0.25">
      <c r="A7" s="23"/>
      <c r="B7" s="19"/>
      <c r="C7" s="19"/>
      <c r="D7" s="10" t="s">
        <v>10</v>
      </c>
      <c r="E7" s="20" t="s">
        <v>26</v>
      </c>
      <c r="F7" s="9" t="s">
        <v>26</v>
      </c>
      <c r="G7" s="21"/>
      <c r="H7" s="21"/>
    </row>
    <row r="8" spans="1:8" x14ac:dyDescent="0.25">
      <c r="A8" s="23" t="s">
        <v>14</v>
      </c>
      <c r="B8" s="19"/>
      <c r="C8" s="19" t="s">
        <v>17</v>
      </c>
      <c r="D8" s="10" t="s">
        <v>7</v>
      </c>
      <c r="E8" s="20">
        <v>600.54999999999995</v>
      </c>
      <c r="F8" s="9">
        <v>1895.31</v>
      </c>
      <c r="G8" s="21">
        <f>E8/30000</f>
        <v>2.0018333333333332E-2</v>
      </c>
      <c r="H8" s="21">
        <f>F8/30000</f>
        <v>6.3176999999999997E-2</v>
      </c>
    </row>
    <row r="9" spans="1:8" x14ac:dyDescent="0.25">
      <c r="A9" s="23" t="s">
        <v>42</v>
      </c>
      <c r="B9" s="19"/>
      <c r="C9" s="19"/>
      <c r="D9" s="10" t="s">
        <v>9</v>
      </c>
      <c r="E9" s="20">
        <v>152.84</v>
      </c>
      <c r="F9" s="9">
        <v>1787.4</v>
      </c>
      <c r="G9" s="21">
        <f>E9/30000</f>
        <v>5.0946666666666666E-3</v>
      </c>
      <c r="H9" s="21">
        <f>F9/30000</f>
        <v>5.9580000000000001E-2</v>
      </c>
    </row>
    <row r="10" spans="1:8" x14ac:dyDescent="0.25">
      <c r="A10" s="23"/>
      <c r="B10" s="19"/>
      <c r="C10" s="19"/>
      <c r="D10" s="10" t="s">
        <v>10</v>
      </c>
      <c r="E10" s="20" t="s">
        <v>26</v>
      </c>
      <c r="F10" s="9" t="s">
        <v>26</v>
      </c>
      <c r="G10" s="21"/>
      <c r="H10" s="21"/>
    </row>
    <row r="11" spans="1:8" x14ac:dyDescent="0.25">
      <c r="A11" s="23" t="s">
        <v>18</v>
      </c>
      <c r="B11" s="19"/>
      <c r="C11" s="19" t="s">
        <v>19</v>
      </c>
      <c r="D11" s="10" t="s">
        <v>20</v>
      </c>
      <c r="E11" s="20">
        <v>45</v>
      </c>
      <c r="F11" s="9">
        <v>45</v>
      </c>
      <c r="G11" s="21">
        <f>E11/30000</f>
        <v>1.5E-3</v>
      </c>
      <c r="H11" s="21">
        <f>F11/30000</f>
        <v>1.5E-3</v>
      </c>
    </row>
    <row r="12" spans="1:8" x14ac:dyDescent="0.25">
      <c r="A12" s="23" t="s">
        <v>26</v>
      </c>
      <c r="B12" s="19"/>
      <c r="C12" s="19"/>
      <c r="D12" s="10" t="s">
        <v>22</v>
      </c>
      <c r="E12" s="20">
        <v>79.02</v>
      </c>
      <c r="F12" s="9">
        <v>79.02</v>
      </c>
      <c r="G12" s="21">
        <f>E12/30000</f>
        <v>2.6340000000000001E-3</v>
      </c>
      <c r="H12" s="21">
        <f>F12/30000</f>
        <v>2.6340000000000001E-3</v>
      </c>
    </row>
    <row r="13" spans="1:8" x14ac:dyDescent="0.25">
      <c r="A13" s="23"/>
      <c r="B13" s="19"/>
      <c r="C13" s="19" t="s">
        <v>23</v>
      </c>
      <c r="D13" s="10" t="s">
        <v>7</v>
      </c>
      <c r="E13" s="20">
        <v>17.2</v>
      </c>
      <c r="F13" s="9">
        <v>185.56</v>
      </c>
      <c r="G13" s="21">
        <f>E13/30000</f>
        <v>5.7333333333333336E-4</v>
      </c>
      <c r="H13" s="21">
        <f>F13/30000</f>
        <v>6.1853333333333335E-3</v>
      </c>
    </row>
    <row r="14" spans="1:8" x14ac:dyDescent="0.25">
      <c r="A14" s="23"/>
      <c r="B14" s="19"/>
      <c r="C14" s="19"/>
      <c r="D14" s="10" t="s">
        <v>24</v>
      </c>
      <c r="E14" s="20">
        <v>25.82</v>
      </c>
      <c r="F14" s="9">
        <v>31.25</v>
      </c>
      <c r="G14" s="21">
        <f>E14/30000</f>
        <v>8.606666666666667E-4</v>
      </c>
      <c r="H14" s="21">
        <f>F14/30000</f>
        <v>1.0416666666666667E-3</v>
      </c>
    </row>
    <row r="15" spans="1:8" x14ac:dyDescent="0.25">
      <c r="A15" s="23"/>
      <c r="B15" s="19"/>
      <c r="C15" s="10" t="s">
        <v>25</v>
      </c>
      <c r="D15" s="10" t="s">
        <v>26</v>
      </c>
      <c r="E15" s="20">
        <v>1150</v>
      </c>
      <c r="F15" s="9">
        <v>5692</v>
      </c>
      <c r="G15" s="21">
        <f>E15/30000</f>
        <v>3.833333333333333E-2</v>
      </c>
      <c r="H15" s="21">
        <f>F15/30000</f>
        <v>0.18973333333333334</v>
      </c>
    </row>
    <row r="16" spans="1:8" x14ac:dyDescent="0.25">
      <c r="A16" s="23"/>
      <c r="B16" s="19" t="s">
        <v>28</v>
      </c>
      <c r="C16" s="10" t="s">
        <v>27</v>
      </c>
      <c r="D16" s="10" t="s">
        <v>26</v>
      </c>
      <c r="E16" s="20">
        <v>36040.089999999997</v>
      </c>
      <c r="F16" s="9">
        <v>47786.96</v>
      </c>
      <c r="G16" s="21">
        <f>E16/30000</f>
        <v>1.2013363333333331</v>
      </c>
      <c r="H16" s="21">
        <f>F16/30000</f>
        <v>1.5928986666666667</v>
      </c>
    </row>
    <row r="17" spans="1:8" x14ac:dyDescent="0.25">
      <c r="A17" s="23"/>
      <c r="B17" s="19"/>
      <c r="C17" s="10" t="s">
        <v>29</v>
      </c>
      <c r="D17" s="10" t="s">
        <v>26</v>
      </c>
      <c r="E17" s="20">
        <v>836.1</v>
      </c>
      <c r="F17" s="9">
        <v>7923.75</v>
      </c>
      <c r="G17" s="21">
        <f>E17/30000</f>
        <v>2.7870000000000002E-2</v>
      </c>
      <c r="H17" s="21">
        <f>F17/30000</f>
        <v>0.264125</v>
      </c>
    </row>
    <row r="18" spans="1:8" x14ac:dyDescent="0.25">
      <c r="A18" s="23"/>
      <c r="B18" s="19"/>
      <c r="C18" s="10" t="s">
        <v>30</v>
      </c>
      <c r="D18" s="10" t="s">
        <v>26</v>
      </c>
      <c r="E18" s="20">
        <v>0</v>
      </c>
      <c r="F18" s="9">
        <v>3211.73</v>
      </c>
      <c r="G18" s="21">
        <v>0</v>
      </c>
      <c r="H18" s="21">
        <v>0.10706</v>
      </c>
    </row>
    <row r="19" spans="1:8" x14ac:dyDescent="0.25">
      <c r="A19" s="23"/>
      <c r="B19" s="19" t="s">
        <v>33</v>
      </c>
      <c r="C19" s="19" t="s">
        <v>31</v>
      </c>
      <c r="D19" s="10" t="s">
        <v>32</v>
      </c>
      <c r="E19" s="20">
        <v>2389</v>
      </c>
      <c r="F19" s="9">
        <v>5309.87</v>
      </c>
      <c r="G19" s="21">
        <f>E19/30000</f>
        <v>7.9633333333333334E-2</v>
      </c>
      <c r="H19" s="21">
        <f>F19/30000</f>
        <v>0.17699566666666666</v>
      </c>
    </row>
    <row r="20" spans="1:8" x14ac:dyDescent="0.25">
      <c r="A20" s="23"/>
      <c r="B20" s="19"/>
      <c r="C20" s="19"/>
      <c r="D20" s="10" t="s">
        <v>34</v>
      </c>
      <c r="E20" s="20">
        <v>5868.56</v>
      </c>
      <c r="F20" s="9">
        <v>8040.94</v>
      </c>
      <c r="G20" s="21">
        <f>E20/30000</f>
        <v>0.19561866666666669</v>
      </c>
      <c r="H20" s="21">
        <f>F20/30000</f>
        <v>0.26803133333333334</v>
      </c>
    </row>
    <row r="21" spans="1:8" x14ac:dyDescent="0.25">
      <c r="A21" s="24"/>
      <c r="B21" s="19"/>
      <c r="C21" s="10" t="s">
        <v>35</v>
      </c>
      <c r="D21" s="10" t="s">
        <v>26</v>
      </c>
      <c r="E21" s="20">
        <v>2210.42</v>
      </c>
      <c r="F21" s="9">
        <v>2210.42</v>
      </c>
      <c r="G21" s="21">
        <f>E21/30000</f>
        <v>7.3680666666666672E-2</v>
      </c>
      <c r="H21" s="21">
        <f>F21/30000</f>
        <v>7.3680666666666672E-2</v>
      </c>
    </row>
    <row r="22" spans="1:8" x14ac:dyDescent="0.25">
      <c r="E22" s="16"/>
      <c r="F22" s="15"/>
    </row>
    <row r="23" spans="1:8" x14ac:dyDescent="0.25">
      <c r="E23" s="17">
        <f>SUM(E2:E21)</f>
        <v>57678.549999999996</v>
      </c>
      <c r="F23" s="17">
        <f>SUM(F2:F21)</f>
        <v>124316.80999999998</v>
      </c>
      <c r="G23" s="17">
        <f>SUM(G2:G21)</f>
        <v>1.9226183333333331</v>
      </c>
      <c r="H23" s="17">
        <f>SUM(H2:H21)</f>
        <v>4.1438959999999998</v>
      </c>
    </row>
    <row r="26" spans="1:8" x14ac:dyDescent="0.25">
      <c r="G26" t="s">
        <v>46</v>
      </c>
      <c r="H26" t="s">
        <v>46</v>
      </c>
    </row>
    <row r="27" spans="1:8" x14ac:dyDescent="0.25">
      <c r="E27" s="29"/>
      <c r="F27" s="17"/>
    </row>
  </sheetData>
  <mergeCells count="9">
    <mergeCell ref="B2:B15"/>
    <mergeCell ref="B16:B18"/>
    <mergeCell ref="B19:B21"/>
    <mergeCell ref="C2:C4"/>
    <mergeCell ref="C5:C7"/>
    <mergeCell ref="C8:C10"/>
    <mergeCell ref="C11:C12"/>
    <mergeCell ref="C13:C14"/>
    <mergeCell ref="C19:C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workbookViewId="0"/>
  </sheetViews>
  <sheetFormatPr defaultRowHeight="15" x14ac:dyDescent="0.25"/>
  <cols>
    <col min="1" max="1" width="23.7109375" bestFit="1" customWidth="1"/>
    <col min="2" max="2" width="18" bestFit="1" customWidth="1"/>
    <col min="3" max="3" width="16" bestFit="1" customWidth="1"/>
    <col min="4" max="4" width="30.140625" bestFit="1" customWidth="1"/>
    <col min="5" max="5" width="16" customWidth="1"/>
    <col min="6" max="6" width="17.42578125" customWidth="1"/>
    <col min="7" max="7" width="21.42578125" bestFit="1" customWidth="1"/>
    <col min="8" max="8" width="23.140625" style="8" customWidth="1"/>
    <col min="9" max="9" width="23.140625" customWidth="1"/>
  </cols>
  <sheetData>
    <row r="1" spans="1:8" x14ac:dyDescent="0.25">
      <c r="A1" s="28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43</v>
      </c>
      <c r="H1" s="7" t="s">
        <v>44</v>
      </c>
    </row>
    <row r="2" spans="1:8" x14ac:dyDescent="0.25">
      <c r="A2" s="22" t="s">
        <v>6</v>
      </c>
      <c r="B2" s="3" t="s">
        <v>15</v>
      </c>
      <c r="C2" s="4" t="s">
        <v>8</v>
      </c>
      <c r="D2" s="2" t="s">
        <v>7</v>
      </c>
      <c r="E2" s="12">
        <v>7250</v>
      </c>
      <c r="F2" s="9">
        <v>36542</v>
      </c>
      <c r="G2" s="13">
        <f>E2/100000</f>
        <v>7.2499999999999995E-2</v>
      </c>
      <c r="H2" s="14">
        <f>F2/100000</f>
        <v>0.36542000000000002</v>
      </c>
    </row>
    <row r="3" spans="1:8" x14ac:dyDescent="0.25">
      <c r="A3" s="31"/>
      <c r="B3" s="3"/>
      <c r="C3" s="5"/>
      <c r="D3" s="2" t="s">
        <v>9</v>
      </c>
      <c r="E3" s="9">
        <v>1199.2</v>
      </c>
      <c r="F3" s="9">
        <v>16250</v>
      </c>
      <c r="G3" s="13">
        <f t="shared" ref="G3:G19" si="0">E3/100000</f>
        <v>1.1992000000000001E-2</v>
      </c>
      <c r="H3" s="13">
        <f t="shared" ref="H3:H19" si="1">F3/100000</f>
        <v>0.16250000000000001</v>
      </c>
    </row>
    <row r="4" spans="1:8" x14ac:dyDescent="0.25">
      <c r="A4" s="31"/>
      <c r="B4" s="3"/>
      <c r="C4" s="6"/>
      <c r="D4" s="2" t="s">
        <v>10</v>
      </c>
      <c r="E4" s="11">
        <v>2379</v>
      </c>
      <c r="F4" s="12" t="s">
        <v>36</v>
      </c>
      <c r="G4" s="13">
        <f t="shared" si="0"/>
        <v>2.3789999999999999E-2</v>
      </c>
      <c r="H4" s="13">
        <f t="shared" si="1"/>
        <v>0.16592000000000001</v>
      </c>
    </row>
    <row r="5" spans="1:8" x14ac:dyDescent="0.25">
      <c r="A5" s="31" t="s">
        <v>11</v>
      </c>
      <c r="B5" s="3"/>
      <c r="C5" s="4" t="s">
        <v>13</v>
      </c>
      <c r="D5" s="2" t="s">
        <v>7</v>
      </c>
      <c r="E5" s="11">
        <v>7875</v>
      </c>
      <c r="F5" s="12" t="s">
        <v>37</v>
      </c>
      <c r="G5" s="13">
        <f t="shared" si="0"/>
        <v>7.8750000000000001E-2</v>
      </c>
      <c r="H5" s="13">
        <f t="shared" si="1"/>
        <v>0.1575</v>
      </c>
    </row>
    <row r="6" spans="1:8" x14ac:dyDescent="0.25">
      <c r="A6" s="31" t="s">
        <v>12</v>
      </c>
      <c r="B6" s="3"/>
      <c r="C6" s="5"/>
      <c r="D6" s="2" t="s">
        <v>9</v>
      </c>
      <c r="E6" s="11">
        <v>1200</v>
      </c>
      <c r="F6" s="12" t="s">
        <v>38</v>
      </c>
      <c r="G6" s="13">
        <f t="shared" si="0"/>
        <v>1.2E-2</v>
      </c>
      <c r="H6" s="13">
        <f t="shared" si="1"/>
        <v>2.4E-2</v>
      </c>
    </row>
    <row r="7" spans="1:8" x14ac:dyDescent="0.25">
      <c r="A7" s="31"/>
      <c r="B7" s="3"/>
      <c r="C7" s="6"/>
      <c r="D7" s="2" t="s">
        <v>10</v>
      </c>
      <c r="E7" s="11">
        <v>1500</v>
      </c>
      <c r="F7" s="12" t="s">
        <v>39</v>
      </c>
      <c r="G7" s="13">
        <f t="shared" si="0"/>
        <v>1.4999999999999999E-2</v>
      </c>
      <c r="H7" s="13">
        <f t="shared" si="1"/>
        <v>0.03</v>
      </c>
    </row>
    <row r="8" spans="1:8" x14ac:dyDescent="0.25">
      <c r="A8" s="31" t="s">
        <v>14</v>
      </c>
      <c r="B8" s="3"/>
      <c r="C8" s="4" t="s">
        <v>17</v>
      </c>
      <c r="D8" s="2" t="s">
        <v>7</v>
      </c>
      <c r="E8" s="11">
        <v>1163.43</v>
      </c>
      <c r="F8" s="12">
        <v>7085.99</v>
      </c>
      <c r="G8" s="13">
        <f t="shared" si="0"/>
        <v>1.16343E-2</v>
      </c>
      <c r="H8" s="13">
        <f t="shared" si="1"/>
        <v>7.0859900000000003E-2</v>
      </c>
    </row>
    <row r="9" spans="1:8" x14ac:dyDescent="0.25">
      <c r="A9" s="31" t="s">
        <v>16</v>
      </c>
      <c r="B9" s="3"/>
      <c r="C9" s="5"/>
      <c r="D9" s="2" t="s">
        <v>9</v>
      </c>
      <c r="E9" s="9">
        <v>455.12</v>
      </c>
      <c r="F9" s="12">
        <v>6730.92</v>
      </c>
      <c r="G9" s="13">
        <f t="shared" si="0"/>
        <v>4.5512E-3</v>
      </c>
      <c r="H9" s="13">
        <f t="shared" si="1"/>
        <v>6.73092E-2</v>
      </c>
    </row>
    <row r="10" spans="1:8" x14ac:dyDescent="0.25">
      <c r="A10" s="31"/>
      <c r="B10" s="3"/>
      <c r="C10" s="6"/>
      <c r="D10" s="2" t="s">
        <v>10</v>
      </c>
      <c r="E10" s="11">
        <v>1300.08</v>
      </c>
      <c r="F10" s="12">
        <v>15468.78</v>
      </c>
      <c r="G10" s="13">
        <f t="shared" si="0"/>
        <v>1.30008E-2</v>
      </c>
      <c r="H10" s="13">
        <f t="shared" si="1"/>
        <v>0.15468780000000001</v>
      </c>
    </row>
    <row r="11" spans="1:8" x14ac:dyDescent="0.25">
      <c r="A11" s="31" t="s">
        <v>18</v>
      </c>
      <c r="B11" s="3"/>
      <c r="C11" s="4" t="s">
        <v>19</v>
      </c>
      <c r="D11" s="2" t="s">
        <v>20</v>
      </c>
      <c r="E11" s="9">
        <v>45</v>
      </c>
      <c r="F11" s="12">
        <v>45</v>
      </c>
      <c r="G11" s="13">
        <f t="shared" si="0"/>
        <v>4.4999999999999999E-4</v>
      </c>
      <c r="H11" s="13">
        <f t="shared" si="1"/>
        <v>4.4999999999999999E-4</v>
      </c>
    </row>
    <row r="12" spans="1:8" x14ac:dyDescent="0.25">
      <c r="A12" s="31" t="s">
        <v>21</v>
      </c>
      <c r="B12" s="3"/>
      <c r="C12" s="6"/>
      <c r="D12" s="2" t="s">
        <v>22</v>
      </c>
      <c r="E12" s="9">
        <v>79.02</v>
      </c>
      <c r="F12" s="12">
        <v>194</v>
      </c>
      <c r="G12" s="13">
        <f t="shared" si="0"/>
        <v>7.9019999999999991E-4</v>
      </c>
      <c r="H12" s="13">
        <f t="shared" si="1"/>
        <v>1.9400000000000001E-3</v>
      </c>
    </row>
    <row r="13" spans="1:8" x14ac:dyDescent="0.25">
      <c r="A13" s="31"/>
      <c r="B13" s="3"/>
      <c r="C13" s="4" t="s">
        <v>23</v>
      </c>
      <c r="D13" s="2" t="s">
        <v>7</v>
      </c>
      <c r="E13" s="9">
        <v>119.78</v>
      </c>
      <c r="F13" s="12">
        <v>573.77</v>
      </c>
      <c r="G13" s="13">
        <f t="shared" si="0"/>
        <v>1.1977999999999999E-3</v>
      </c>
      <c r="H13" s="13">
        <f t="shared" si="1"/>
        <v>5.7377000000000001E-3</v>
      </c>
    </row>
    <row r="14" spans="1:8" x14ac:dyDescent="0.25">
      <c r="A14" s="31"/>
      <c r="B14" s="3"/>
      <c r="C14" s="6"/>
      <c r="D14" s="2" t="s">
        <v>24</v>
      </c>
      <c r="E14" s="9">
        <v>70.2</v>
      </c>
      <c r="F14" s="12">
        <v>312.45999999999998</v>
      </c>
      <c r="G14" s="13">
        <f t="shared" si="0"/>
        <v>7.0200000000000004E-4</v>
      </c>
      <c r="H14" s="13">
        <f t="shared" si="1"/>
        <v>3.1245999999999999E-3</v>
      </c>
    </row>
    <row r="15" spans="1:8" x14ac:dyDescent="0.25">
      <c r="A15" s="31"/>
      <c r="B15" s="3"/>
      <c r="C15" s="2" t="s">
        <v>25</v>
      </c>
      <c r="D15" s="2" t="s">
        <v>26</v>
      </c>
      <c r="E15" s="11">
        <v>1276</v>
      </c>
      <c r="F15" s="12">
        <v>4656</v>
      </c>
      <c r="G15" s="13">
        <f t="shared" si="0"/>
        <v>1.2760000000000001E-2</v>
      </c>
      <c r="H15" s="13">
        <f t="shared" si="1"/>
        <v>4.6559999999999997E-2</v>
      </c>
    </row>
    <row r="16" spans="1:8" x14ac:dyDescent="0.25">
      <c r="A16" s="31"/>
      <c r="B16" s="3" t="s">
        <v>28</v>
      </c>
      <c r="C16" s="2" t="s">
        <v>27</v>
      </c>
      <c r="D16" s="2" t="s">
        <v>26</v>
      </c>
      <c r="E16" s="11">
        <v>37377.79</v>
      </c>
      <c r="F16" s="12">
        <v>49502.35</v>
      </c>
      <c r="G16" s="13">
        <f t="shared" si="0"/>
        <v>0.3737779</v>
      </c>
      <c r="H16" s="13">
        <f t="shared" si="1"/>
        <v>0.49502350000000001</v>
      </c>
    </row>
    <row r="17" spans="1:8" x14ac:dyDescent="0.25">
      <c r="A17" s="31"/>
      <c r="B17" s="3"/>
      <c r="C17" s="2" t="s">
        <v>29</v>
      </c>
      <c r="D17" s="2" t="s">
        <v>26</v>
      </c>
      <c r="E17" s="11">
        <v>836.1</v>
      </c>
      <c r="F17" s="12">
        <v>7923.75</v>
      </c>
      <c r="G17" s="13">
        <f t="shared" si="0"/>
        <v>8.3610000000000004E-3</v>
      </c>
      <c r="H17" s="13">
        <f t="shared" si="1"/>
        <v>7.9237500000000002E-2</v>
      </c>
    </row>
    <row r="18" spans="1:8" x14ac:dyDescent="0.25">
      <c r="A18" s="31"/>
      <c r="B18" s="3"/>
      <c r="C18" s="2" t="s">
        <v>30</v>
      </c>
      <c r="D18" s="2" t="s">
        <v>26</v>
      </c>
      <c r="E18" s="9">
        <v>0</v>
      </c>
      <c r="F18" s="12">
        <v>3316.13</v>
      </c>
      <c r="G18" s="13">
        <f t="shared" si="0"/>
        <v>0</v>
      </c>
      <c r="H18" s="13">
        <f t="shared" si="1"/>
        <v>3.3161299999999998E-2</v>
      </c>
    </row>
    <row r="19" spans="1:8" x14ac:dyDescent="0.25">
      <c r="A19" s="31"/>
      <c r="B19" s="3" t="s">
        <v>33</v>
      </c>
      <c r="C19" s="4" t="s">
        <v>31</v>
      </c>
      <c r="D19" s="2" t="s">
        <v>32</v>
      </c>
      <c r="E19" s="11">
        <v>23948.78</v>
      </c>
      <c r="F19" s="12">
        <v>26358.35</v>
      </c>
      <c r="G19" s="13">
        <f t="shared" si="0"/>
        <v>0.2394878</v>
      </c>
      <c r="H19" s="13">
        <f t="shared" si="1"/>
        <v>0.26358349999999997</v>
      </c>
    </row>
    <row r="20" spans="1:8" x14ac:dyDescent="0.25">
      <c r="A20" s="31"/>
      <c r="B20" s="3"/>
      <c r="C20" s="6"/>
      <c r="D20" s="2" t="s">
        <v>34</v>
      </c>
      <c r="E20" s="9"/>
      <c r="F20" s="12"/>
      <c r="G20" s="2" t="s">
        <v>26</v>
      </c>
      <c r="H20" s="7" t="s">
        <v>26</v>
      </c>
    </row>
    <row r="21" spans="1:8" x14ac:dyDescent="0.25">
      <c r="A21" s="32"/>
      <c r="B21" s="3"/>
      <c r="C21" s="2" t="s">
        <v>35</v>
      </c>
      <c r="D21" s="2" t="s">
        <v>26</v>
      </c>
      <c r="E21" s="11">
        <v>7753.45</v>
      </c>
      <c r="F21" s="12">
        <v>7753.45</v>
      </c>
      <c r="G21" s="11">
        <v>7.7530000000000002E-2</v>
      </c>
      <c r="H21" s="7">
        <v>7.7530000000000002E-2</v>
      </c>
    </row>
    <row r="23" spans="1:8" x14ac:dyDescent="0.25">
      <c r="E23" s="8">
        <f>SUM(E2:E21)</f>
        <v>95827.95</v>
      </c>
      <c r="F23" s="8">
        <f>SUM(F2:F21)</f>
        <v>182712.95000000004</v>
      </c>
      <c r="G23" s="8">
        <f>SUM(G2:G21)</f>
        <v>0.95827499999999999</v>
      </c>
      <c r="H23" s="8">
        <f>SUM(H2:H21)</f>
        <v>2.204545</v>
      </c>
    </row>
    <row r="25" spans="1:8" x14ac:dyDescent="0.25">
      <c r="E25" s="30">
        <f>E19/E23</f>
        <v>0.24991435171053955</v>
      </c>
      <c r="F25" s="30"/>
      <c r="G25" t="s">
        <v>45</v>
      </c>
      <c r="H25" t="s">
        <v>45</v>
      </c>
    </row>
  </sheetData>
  <mergeCells count="9">
    <mergeCell ref="B2:B15"/>
    <mergeCell ref="B16:B18"/>
    <mergeCell ref="B19:B21"/>
    <mergeCell ref="C2:C4"/>
    <mergeCell ref="C5:C7"/>
    <mergeCell ref="C8:C10"/>
    <mergeCell ref="C11:C12"/>
    <mergeCell ref="C13:C14"/>
    <mergeCell ref="C19:C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5F3E5-E6E6-47F2-9897-3E12532B8A01}">
  <dimension ref="A1:H27"/>
  <sheetViews>
    <sheetView workbookViewId="0">
      <selection activeCell="G27" sqref="G27:H27"/>
    </sheetView>
  </sheetViews>
  <sheetFormatPr defaultRowHeight="15" x14ac:dyDescent="0.25"/>
  <cols>
    <col min="1" max="1" width="23.7109375" bestFit="1" customWidth="1"/>
    <col min="2" max="2" width="18" bestFit="1" customWidth="1"/>
    <col min="3" max="3" width="16" bestFit="1" customWidth="1"/>
    <col min="4" max="4" width="30.140625" bestFit="1" customWidth="1"/>
    <col min="5" max="5" width="16" bestFit="1" customWidth="1"/>
    <col min="6" max="6" width="17.42578125" bestFit="1" customWidth="1"/>
    <col min="7" max="7" width="25.42578125" customWidth="1"/>
    <col min="8" max="8" width="23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43</v>
      </c>
      <c r="H1" s="2" t="s">
        <v>44</v>
      </c>
    </row>
    <row r="2" spans="1:8" x14ac:dyDescent="0.25">
      <c r="A2" s="27" t="s">
        <v>47</v>
      </c>
      <c r="B2" s="19" t="s">
        <v>15</v>
      </c>
      <c r="C2" s="19" t="s">
        <v>8</v>
      </c>
      <c r="D2" s="10" t="s">
        <v>7</v>
      </c>
      <c r="E2" s="9">
        <v>11400</v>
      </c>
      <c r="F2" s="9">
        <v>76243.600000000006</v>
      </c>
      <c r="G2" s="26">
        <f>E2/100000</f>
        <v>0.114</v>
      </c>
      <c r="H2" s="26">
        <f>F2/100000</f>
        <v>0.76243600000000011</v>
      </c>
    </row>
    <row r="3" spans="1:8" x14ac:dyDescent="0.25">
      <c r="A3" s="23"/>
      <c r="B3" s="19"/>
      <c r="C3" s="19"/>
      <c r="D3" s="10" t="s">
        <v>9</v>
      </c>
      <c r="E3" s="9">
        <v>5685.2</v>
      </c>
      <c r="F3" s="9">
        <v>20959.599999999999</v>
      </c>
      <c r="G3" s="26">
        <f t="shared" ref="G3:G21" si="0">E3/100000</f>
        <v>5.6852E-2</v>
      </c>
      <c r="H3" s="26">
        <f t="shared" ref="H3:H21" si="1">F3/100000</f>
        <v>0.20959599999999998</v>
      </c>
    </row>
    <row r="4" spans="1:8" x14ac:dyDescent="0.25">
      <c r="A4" s="23"/>
      <c r="B4" s="19"/>
      <c r="C4" s="19"/>
      <c r="D4" s="10" t="s">
        <v>10</v>
      </c>
      <c r="E4" s="9">
        <v>3879.6</v>
      </c>
      <c r="F4" s="9">
        <v>62708</v>
      </c>
      <c r="G4" s="26">
        <f t="shared" si="0"/>
        <v>3.8795999999999997E-2</v>
      </c>
      <c r="H4" s="26">
        <f t="shared" si="1"/>
        <v>0.62707999999999997</v>
      </c>
    </row>
    <row r="5" spans="1:8" x14ac:dyDescent="0.25">
      <c r="A5" s="23" t="s">
        <v>11</v>
      </c>
      <c r="B5" s="19"/>
      <c r="C5" s="19" t="s">
        <v>13</v>
      </c>
      <c r="D5" s="10" t="s">
        <v>7</v>
      </c>
      <c r="E5" s="9">
        <v>17915.63</v>
      </c>
      <c r="F5" s="9">
        <v>35831.25</v>
      </c>
      <c r="G5" s="26">
        <f t="shared" si="0"/>
        <v>0.17915630000000002</v>
      </c>
      <c r="H5" s="26">
        <f t="shared" si="1"/>
        <v>0.35831249999999998</v>
      </c>
    </row>
    <row r="6" spans="1:8" x14ac:dyDescent="0.25">
      <c r="A6" s="23" t="s">
        <v>48</v>
      </c>
      <c r="B6" s="19"/>
      <c r="C6" s="19"/>
      <c r="D6" s="10" t="s">
        <v>9</v>
      </c>
      <c r="E6" s="9">
        <v>2160</v>
      </c>
      <c r="F6" s="9">
        <v>4320</v>
      </c>
      <c r="G6" s="26">
        <f t="shared" si="0"/>
        <v>2.1600000000000001E-2</v>
      </c>
      <c r="H6" s="26">
        <f t="shared" si="1"/>
        <v>4.3200000000000002E-2</v>
      </c>
    </row>
    <row r="7" spans="1:8" x14ac:dyDescent="0.25">
      <c r="A7" s="23"/>
      <c r="B7" s="19"/>
      <c r="C7" s="19"/>
      <c r="D7" s="10" t="s">
        <v>10</v>
      </c>
      <c r="E7" s="9">
        <v>2812.5</v>
      </c>
      <c r="F7" s="9">
        <v>5625</v>
      </c>
      <c r="G7" s="26">
        <f t="shared" si="0"/>
        <v>2.8125000000000001E-2</v>
      </c>
      <c r="H7" s="26">
        <f t="shared" si="1"/>
        <v>5.6250000000000001E-2</v>
      </c>
    </row>
    <row r="8" spans="1:8" x14ac:dyDescent="0.25">
      <c r="A8" s="23" t="s">
        <v>14</v>
      </c>
      <c r="B8" s="19"/>
      <c r="C8" s="19" t="s">
        <v>17</v>
      </c>
      <c r="D8" s="10" t="s">
        <v>7</v>
      </c>
      <c r="E8" s="9">
        <v>3065.92</v>
      </c>
      <c r="F8" s="9">
        <v>14484.88</v>
      </c>
      <c r="G8" s="26">
        <f t="shared" si="0"/>
        <v>3.0659200000000001E-2</v>
      </c>
      <c r="H8" s="26">
        <f t="shared" si="1"/>
        <v>0.1448488</v>
      </c>
    </row>
    <row r="9" spans="1:8" x14ac:dyDescent="0.25">
      <c r="A9" s="23" t="s">
        <v>49</v>
      </c>
      <c r="B9" s="19"/>
      <c r="C9" s="19"/>
      <c r="D9" s="10" t="s">
        <v>9</v>
      </c>
      <c r="E9" s="9">
        <v>1950.12</v>
      </c>
      <c r="F9" s="9">
        <v>24760.32</v>
      </c>
      <c r="G9" s="26">
        <f t="shared" si="0"/>
        <v>1.95012E-2</v>
      </c>
      <c r="H9" s="26">
        <f t="shared" si="1"/>
        <v>0.2476032</v>
      </c>
    </row>
    <row r="10" spans="1:8" x14ac:dyDescent="0.25">
      <c r="A10" s="23"/>
      <c r="B10" s="19"/>
      <c r="C10" s="19"/>
      <c r="D10" s="10" t="s">
        <v>10</v>
      </c>
      <c r="E10" s="9">
        <v>1950.12</v>
      </c>
      <c r="F10" s="9">
        <v>20625.04</v>
      </c>
      <c r="G10" s="26">
        <f t="shared" si="0"/>
        <v>1.95012E-2</v>
      </c>
      <c r="H10" s="26">
        <f t="shared" si="1"/>
        <v>0.2062504</v>
      </c>
    </row>
    <row r="11" spans="1:8" x14ac:dyDescent="0.25">
      <c r="A11" s="23" t="s">
        <v>18</v>
      </c>
      <c r="B11" s="19"/>
      <c r="C11" s="19" t="s">
        <v>19</v>
      </c>
      <c r="D11" s="10" t="s">
        <v>20</v>
      </c>
      <c r="E11" s="9">
        <v>45</v>
      </c>
      <c r="F11" s="9">
        <v>45</v>
      </c>
      <c r="G11" s="26">
        <f t="shared" si="0"/>
        <v>4.4999999999999999E-4</v>
      </c>
      <c r="H11" s="26">
        <f t="shared" si="1"/>
        <v>4.4999999999999999E-4</v>
      </c>
    </row>
    <row r="12" spans="1:8" x14ac:dyDescent="0.25">
      <c r="A12" s="23" t="s">
        <v>50</v>
      </c>
      <c r="B12" s="19"/>
      <c r="C12" s="19"/>
      <c r="D12" s="10" t="s">
        <v>22</v>
      </c>
      <c r="E12" s="9">
        <v>79.02</v>
      </c>
      <c r="F12" s="9">
        <v>194</v>
      </c>
      <c r="G12" s="26">
        <f t="shared" si="0"/>
        <v>7.9019999999999991E-4</v>
      </c>
      <c r="H12" s="26">
        <f t="shared" si="1"/>
        <v>1.9400000000000001E-3</v>
      </c>
    </row>
    <row r="13" spans="1:8" x14ac:dyDescent="0.25">
      <c r="A13" s="23"/>
      <c r="B13" s="19"/>
      <c r="C13" s="19" t="s">
        <v>23</v>
      </c>
      <c r="D13" s="10" t="s">
        <v>7</v>
      </c>
      <c r="E13" s="9">
        <v>148.28</v>
      </c>
      <c r="F13" s="9">
        <v>622.76</v>
      </c>
      <c r="G13" s="26">
        <f t="shared" si="0"/>
        <v>1.4828E-3</v>
      </c>
      <c r="H13" s="26">
        <f t="shared" si="1"/>
        <v>6.2275999999999998E-3</v>
      </c>
    </row>
    <row r="14" spans="1:8" x14ac:dyDescent="0.25">
      <c r="A14" s="23"/>
      <c r="B14" s="19"/>
      <c r="C14" s="19"/>
      <c r="D14" s="10" t="s">
        <v>24</v>
      </c>
      <c r="E14" s="9">
        <v>234</v>
      </c>
      <c r="F14" s="9">
        <v>687.4</v>
      </c>
      <c r="G14" s="26">
        <f t="shared" si="0"/>
        <v>2.3400000000000001E-3</v>
      </c>
      <c r="H14" s="26">
        <f t="shared" si="1"/>
        <v>6.8739999999999999E-3</v>
      </c>
    </row>
    <row r="15" spans="1:8" x14ac:dyDescent="0.25">
      <c r="A15" s="23"/>
      <c r="B15" s="19"/>
      <c r="C15" s="10" t="s">
        <v>25</v>
      </c>
      <c r="D15" s="10" t="s">
        <v>26</v>
      </c>
      <c r="E15" s="9">
        <v>1475</v>
      </c>
      <c r="F15" s="9">
        <v>4472</v>
      </c>
      <c r="G15" s="26">
        <f t="shared" si="0"/>
        <v>1.4749999999999999E-2</v>
      </c>
      <c r="H15" s="26">
        <f t="shared" si="1"/>
        <v>4.4720000000000003E-2</v>
      </c>
    </row>
    <row r="16" spans="1:8" x14ac:dyDescent="0.25">
      <c r="A16" s="23"/>
      <c r="B16" s="19" t="s">
        <v>28</v>
      </c>
      <c r="C16" s="10" t="s">
        <v>27</v>
      </c>
      <c r="D16" s="10" t="s">
        <v>26</v>
      </c>
      <c r="E16" s="9">
        <v>38467.35</v>
      </c>
      <c r="F16" s="9">
        <v>51180.5</v>
      </c>
      <c r="G16" s="26">
        <f t="shared" si="0"/>
        <v>0.3846735</v>
      </c>
      <c r="H16" s="26">
        <f t="shared" si="1"/>
        <v>0.51180499999999995</v>
      </c>
    </row>
    <row r="17" spans="1:8" x14ac:dyDescent="0.25">
      <c r="A17" s="23"/>
      <c r="B17" s="19"/>
      <c r="C17" s="10" t="s">
        <v>29</v>
      </c>
      <c r="D17" s="10" t="s">
        <v>26</v>
      </c>
      <c r="E17" s="9">
        <v>836.1</v>
      </c>
      <c r="F17" s="9">
        <v>7923.75</v>
      </c>
      <c r="G17" s="26">
        <f t="shared" si="0"/>
        <v>8.3610000000000004E-3</v>
      </c>
      <c r="H17" s="26">
        <f t="shared" si="1"/>
        <v>7.9237500000000002E-2</v>
      </c>
    </row>
    <row r="18" spans="1:8" x14ac:dyDescent="0.25">
      <c r="A18" s="23"/>
      <c r="B18" s="19"/>
      <c r="C18" s="10" t="s">
        <v>30</v>
      </c>
      <c r="D18" s="10" t="s">
        <v>26</v>
      </c>
      <c r="E18" s="9">
        <v>0</v>
      </c>
      <c r="F18" s="9">
        <v>3407.84</v>
      </c>
      <c r="G18" s="26">
        <f t="shared" si="0"/>
        <v>0</v>
      </c>
      <c r="H18" s="26">
        <f t="shared" si="1"/>
        <v>3.4078400000000002E-2</v>
      </c>
    </row>
    <row r="19" spans="1:8" x14ac:dyDescent="0.25">
      <c r="A19" s="23"/>
      <c r="B19" s="19" t="s">
        <v>33</v>
      </c>
      <c r="C19" s="10" t="s">
        <v>31</v>
      </c>
      <c r="D19" s="10" t="s">
        <v>32</v>
      </c>
      <c r="E19" s="9">
        <v>30158.81</v>
      </c>
      <c r="F19" s="9">
        <v>50653.21</v>
      </c>
      <c r="G19" s="26">
        <f t="shared" si="0"/>
        <v>0.30158810000000003</v>
      </c>
      <c r="H19" s="26">
        <f t="shared" si="1"/>
        <v>0.50653210000000004</v>
      </c>
    </row>
    <row r="20" spans="1:8" x14ac:dyDescent="0.25">
      <c r="A20" s="23"/>
      <c r="B20" s="19"/>
      <c r="C20" s="10"/>
      <c r="D20" s="10" t="s">
        <v>34</v>
      </c>
      <c r="E20" s="9" t="s">
        <v>26</v>
      </c>
      <c r="F20" s="9" t="s">
        <v>26</v>
      </c>
      <c r="G20" s="9" t="s">
        <v>26</v>
      </c>
      <c r="H20" s="9" t="s">
        <v>26</v>
      </c>
    </row>
    <row r="21" spans="1:8" x14ac:dyDescent="0.25">
      <c r="A21" s="24"/>
      <c r="B21" s="19"/>
      <c r="C21" s="10" t="s">
        <v>35</v>
      </c>
      <c r="D21" s="10" t="s">
        <v>26</v>
      </c>
      <c r="E21" s="9">
        <v>10727.66</v>
      </c>
      <c r="F21" s="9">
        <v>10727.66</v>
      </c>
      <c r="G21" s="26">
        <f t="shared" si="0"/>
        <v>0.1072766</v>
      </c>
      <c r="H21" s="26">
        <f t="shared" si="1"/>
        <v>0.1072766</v>
      </c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4" spans="1:8" x14ac:dyDescent="0.25">
      <c r="E24" s="15">
        <f>SUM(E2:E21)</f>
        <v>132990.31</v>
      </c>
      <c r="F24" s="15">
        <f>SUM(F2:F21)</f>
        <v>395471.81000000006</v>
      </c>
      <c r="G24" s="15">
        <f>SUM(G2:G21)</f>
        <v>1.3299031000000001</v>
      </c>
      <c r="H24" s="15">
        <f>SUM(H2:H21)</f>
        <v>3.9547180999999996</v>
      </c>
    </row>
    <row r="27" spans="1:8" x14ac:dyDescent="0.25">
      <c r="G27" t="s">
        <v>45</v>
      </c>
      <c r="H27" t="s">
        <v>45</v>
      </c>
    </row>
  </sheetData>
  <mergeCells count="8">
    <mergeCell ref="B2:B15"/>
    <mergeCell ref="B16:B18"/>
    <mergeCell ref="B19:B21"/>
    <mergeCell ref="C2:C4"/>
    <mergeCell ref="C5:C7"/>
    <mergeCell ref="C8:C10"/>
    <mergeCell ref="C11:C12"/>
    <mergeCell ref="C13:C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EC62-32EE-4862-A8CC-FBF89FDB0E0F}">
  <dimension ref="A1:I27"/>
  <sheetViews>
    <sheetView workbookViewId="0">
      <selection activeCell="B2" sqref="B2:B15"/>
    </sheetView>
  </sheetViews>
  <sheetFormatPr defaultRowHeight="15" x14ac:dyDescent="0.25"/>
  <cols>
    <col min="1" max="1" width="23.7109375" bestFit="1" customWidth="1"/>
    <col min="2" max="2" width="18" bestFit="1" customWidth="1"/>
    <col min="3" max="3" width="16" bestFit="1" customWidth="1"/>
    <col min="4" max="4" width="30.140625" bestFit="1" customWidth="1"/>
    <col min="5" max="5" width="16" style="15" bestFit="1" customWidth="1"/>
    <col min="6" max="6" width="17.42578125" style="15" bestFit="1" customWidth="1"/>
    <col min="7" max="7" width="22.140625" style="25" customWidth="1"/>
    <col min="8" max="8" width="22.85546875" style="25" customWidth="1"/>
  </cols>
  <sheetData>
    <row r="1" spans="1:8" x14ac:dyDescent="0.25">
      <c r="A1" s="37" t="s">
        <v>0</v>
      </c>
      <c r="B1" s="33" t="s">
        <v>1</v>
      </c>
      <c r="C1" s="33" t="s">
        <v>2</v>
      </c>
      <c r="D1" s="33" t="s">
        <v>3</v>
      </c>
      <c r="E1" s="34" t="s">
        <v>4</v>
      </c>
      <c r="F1" s="34" t="s">
        <v>5</v>
      </c>
      <c r="G1" s="35" t="s">
        <v>43</v>
      </c>
      <c r="H1" s="35" t="s">
        <v>44</v>
      </c>
    </row>
    <row r="2" spans="1:8" x14ac:dyDescent="0.25">
      <c r="A2" s="38" t="s">
        <v>51</v>
      </c>
      <c r="B2" s="36" t="s">
        <v>15</v>
      </c>
      <c r="C2" s="36" t="s">
        <v>8</v>
      </c>
      <c r="D2" s="33" t="s">
        <v>7</v>
      </c>
      <c r="E2" s="34">
        <v>26716</v>
      </c>
      <c r="F2" s="34">
        <v>79971.8</v>
      </c>
      <c r="G2" s="35">
        <f>E2/100000</f>
        <v>0.26716000000000001</v>
      </c>
      <c r="H2" s="35">
        <f>F2/100000</f>
        <v>0.79971800000000004</v>
      </c>
    </row>
    <row r="3" spans="1:8" x14ac:dyDescent="0.25">
      <c r="A3" s="39"/>
      <c r="B3" s="36"/>
      <c r="C3" s="36"/>
      <c r="D3" s="33" t="s">
        <v>9</v>
      </c>
      <c r="E3" s="34">
        <v>8815.9599999999991</v>
      </c>
      <c r="F3" s="34">
        <v>28780</v>
      </c>
      <c r="G3" s="35">
        <f t="shared" ref="G3:G20" si="0">E3/100000</f>
        <v>8.8159599999999991E-2</v>
      </c>
      <c r="H3" s="35">
        <f t="shared" ref="H3:H19" si="1">F3/100000</f>
        <v>0.2878</v>
      </c>
    </row>
    <row r="4" spans="1:8" x14ac:dyDescent="0.25">
      <c r="A4" s="39"/>
      <c r="B4" s="36"/>
      <c r="C4" s="36"/>
      <c r="D4" s="33" t="s">
        <v>10</v>
      </c>
      <c r="E4" s="34">
        <v>6807.6</v>
      </c>
      <c r="F4" s="34">
        <v>67100</v>
      </c>
      <c r="G4" s="35">
        <f t="shared" si="0"/>
        <v>6.8075999999999998E-2</v>
      </c>
      <c r="H4" s="35">
        <f t="shared" si="1"/>
        <v>0.67100000000000004</v>
      </c>
    </row>
    <row r="5" spans="1:8" x14ac:dyDescent="0.25">
      <c r="A5" s="39" t="s">
        <v>11</v>
      </c>
      <c r="B5" s="36"/>
      <c r="C5" s="36" t="s">
        <v>13</v>
      </c>
      <c r="D5" s="33" t="s">
        <v>7</v>
      </c>
      <c r="E5" s="34">
        <v>24186.09</v>
      </c>
      <c r="F5" s="34">
        <v>48372.19</v>
      </c>
      <c r="G5" s="35">
        <f t="shared" si="0"/>
        <v>0.24186089999999999</v>
      </c>
      <c r="H5" s="35">
        <f t="shared" si="1"/>
        <v>0.48372190000000004</v>
      </c>
    </row>
    <row r="6" spans="1:8" x14ac:dyDescent="0.25">
      <c r="A6" s="39" t="s">
        <v>52</v>
      </c>
      <c r="B6" s="36"/>
      <c r="C6" s="36"/>
      <c r="D6" s="33" t="s">
        <v>9</v>
      </c>
      <c r="E6" s="34">
        <v>3888</v>
      </c>
      <c r="F6" s="34">
        <v>7776</v>
      </c>
      <c r="G6" s="35">
        <f t="shared" si="0"/>
        <v>3.8879999999999998E-2</v>
      </c>
      <c r="H6" s="35">
        <f t="shared" si="1"/>
        <v>7.7759999999999996E-2</v>
      </c>
    </row>
    <row r="7" spans="1:8" x14ac:dyDescent="0.25">
      <c r="A7" s="39"/>
      <c r="B7" s="36"/>
      <c r="C7" s="36"/>
      <c r="D7" s="33" t="s">
        <v>10</v>
      </c>
      <c r="E7" s="34">
        <v>6750</v>
      </c>
      <c r="F7" s="34">
        <v>13500</v>
      </c>
      <c r="G7" s="35">
        <f t="shared" si="0"/>
        <v>6.7500000000000004E-2</v>
      </c>
      <c r="H7" s="35">
        <f t="shared" si="1"/>
        <v>0.13500000000000001</v>
      </c>
    </row>
    <row r="8" spans="1:8" x14ac:dyDescent="0.25">
      <c r="A8" s="39" t="s">
        <v>14</v>
      </c>
      <c r="B8" s="36"/>
      <c r="C8" s="36" t="s">
        <v>17</v>
      </c>
      <c r="D8" s="33" t="s">
        <v>7</v>
      </c>
      <c r="E8" s="34">
        <v>6752.24</v>
      </c>
      <c r="F8" s="34">
        <v>21727.32</v>
      </c>
      <c r="G8" s="35">
        <f t="shared" si="0"/>
        <v>6.7522399999999996E-2</v>
      </c>
      <c r="H8" s="35">
        <f t="shared" si="1"/>
        <v>0.2172732</v>
      </c>
    </row>
    <row r="9" spans="1:8" x14ac:dyDescent="0.25">
      <c r="A9" s="39" t="s">
        <v>53</v>
      </c>
      <c r="B9" s="36"/>
      <c r="C9" s="36"/>
      <c r="D9" s="33" t="s">
        <v>9</v>
      </c>
      <c r="E9" s="34">
        <v>2600.16</v>
      </c>
      <c r="F9" s="34">
        <v>50804.04</v>
      </c>
      <c r="G9" s="35">
        <f t="shared" si="0"/>
        <v>2.60016E-2</v>
      </c>
      <c r="H9" s="35">
        <f t="shared" si="1"/>
        <v>0.50804040000000006</v>
      </c>
    </row>
    <row r="10" spans="1:8" x14ac:dyDescent="0.25">
      <c r="A10" s="39"/>
      <c r="B10" s="36"/>
      <c r="C10" s="36"/>
      <c r="D10" s="33" t="s">
        <v>10</v>
      </c>
      <c r="E10" s="34">
        <v>2600.16</v>
      </c>
      <c r="F10" s="34">
        <v>30937.56</v>
      </c>
      <c r="G10" s="35">
        <f t="shared" si="0"/>
        <v>2.60016E-2</v>
      </c>
      <c r="H10" s="35">
        <f t="shared" si="1"/>
        <v>0.30937560000000003</v>
      </c>
    </row>
    <row r="11" spans="1:8" x14ac:dyDescent="0.25">
      <c r="A11" s="39" t="s">
        <v>18</v>
      </c>
      <c r="B11" s="36"/>
      <c r="C11" s="36" t="s">
        <v>19</v>
      </c>
      <c r="D11" s="33" t="s">
        <v>20</v>
      </c>
      <c r="E11" s="34">
        <v>45</v>
      </c>
      <c r="F11" s="34">
        <v>45</v>
      </c>
      <c r="G11" s="35">
        <f t="shared" si="0"/>
        <v>4.4999999999999999E-4</v>
      </c>
      <c r="H11" s="35">
        <f t="shared" si="1"/>
        <v>4.4999999999999999E-4</v>
      </c>
    </row>
    <row r="12" spans="1:8" x14ac:dyDescent="0.25">
      <c r="A12" s="39" t="s">
        <v>54</v>
      </c>
      <c r="B12" s="36"/>
      <c r="C12" s="36"/>
      <c r="D12" s="33" t="s">
        <v>22</v>
      </c>
      <c r="E12" s="34">
        <v>79.02</v>
      </c>
      <c r="F12" s="34">
        <v>194</v>
      </c>
      <c r="G12" s="35">
        <f t="shared" si="0"/>
        <v>7.9019999999999991E-4</v>
      </c>
      <c r="H12" s="35">
        <f t="shared" si="1"/>
        <v>1.9400000000000001E-3</v>
      </c>
    </row>
    <row r="13" spans="1:8" x14ac:dyDescent="0.25">
      <c r="A13" s="39"/>
      <c r="B13" s="36"/>
      <c r="C13" s="36" t="s">
        <v>23</v>
      </c>
      <c r="D13" s="33" t="s">
        <v>7</v>
      </c>
      <c r="E13" s="34">
        <v>158.04</v>
      </c>
      <c r="F13" s="34">
        <v>1124.8399999999999</v>
      </c>
      <c r="G13" s="35">
        <f t="shared" si="0"/>
        <v>1.5803999999999998E-3</v>
      </c>
      <c r="H13" s="35">
        <f t="shared" si="1"/>
        <v>1.1248399999999999E-2</v>
      </c>
    </row>
    <row r="14" spans="1:8" x14ac:dyDescent="0.25">
      <c r="A14" s="39"/>
      <c r="B14" s="36"/>
      <c r="C14" s="36"/>
      <c r="D14" s="33" t="s">
        <v>24</v>
      </c>
      <c r="E14" s="34">
        <v>513</v>
      </c>
      <c r="F14" s="34">
        <v>968.62</v>
      </c>
      <c r="G14" s="35">
        <f t="shared" si="0"/>
        <v>5.13E-3</v>
      </c>
      <c r="H14" s="35">
        <f t="shared" si="1"/>
        <v>9.6862000000000007E-3</v>
      </c>
    </row>
    <row r="15" spans="1:8" x14ac:dyDescent="0.25">
      <c r="A15" s="39"/>
      <c r="B15" s="36"/>
      <c r="C15" s="33" t="s">
        <v>25</v>
      </c>
      <c r="D15" s="33" t="s">
        <v>26</v>
      </c>
      <c r="E15" s="34">
        <v>1611</v>
      </c>
      <c r="F15" s="34">
        <v>6811</v>
      </c>
      <c r="G15" s="35">
        <f t="shared" si="0"/>
        <v>1.6109999999999999E-2</v>
      </c>
      <c r="H15" s="35">
        <f t="shared" si="1"/>
        <v>6.8110000000000004E-2</v>
      </c>
    </row>
    <row r="16" spans="1:8" x14ac:dyDescent="0.25">
      <c r="A16" s="39"/>
      <c r="B16" s="36" t="s">
        <v>28</v>
      </c>
      <c r="C16" s="33" t="s">
        <v>27</v>
      </c>
      <c r="D16" s="33" t="s">
        <v>26</v>
      </c>
      <c r="E16" s="34">
        <v>38467.35</v>
      </c>
      <c r="F16" s="34">
        <v>51180.5</v>
      </c>
      <c r="G16" s="35">
        <f t="shared" si="0"/>
        <v>0.3846735</v>
      </c>
      <c r="H16" s="35">
        <f t="shared" si="1"/>
        <v>0.51180499999999995</v>
      </c>
    </row>
    <row r="17" spans="1:9" x14ac:dyDescent="0.25">
      <c r="A17" s="39"/>
      <c r="B17" s="36"/>
      <c r="C17" s="33" t="s">
        <v>29</v>
      </c>
      <c r="D17" s="33" t="s">
        <v>26</v>
      </c>
      <c r="E17" s="34">
        <v>836.1</v>
      </c>
      <c r="F17" s="34">
        <v>7923.75</v>
      </c>
      <c r="G17" s="35">
        <f t="shared" si="0"/>
        <v>8.3610000000000004E-3</v>
      </c>
      <c r="H17" s="35">
        <f t="shared" si="1"/>
        <v>7.9237500000000002E-2</v>
      </c>
    </row>
    <row r="18" spans="1:9" x14ac:dyDescent="0.25">
      <c r="A18" s="39"/>
      <c r="B18" s="36"/>
      <c r="C18" s="33" t="s">
        <v>30</v>
      </c>
      <c r="D18" s="33" t="s">
        <v>26</v>
      </c>
      <c r="E18" s="34">
        <v>0</v>
      </c>
      <c r="F18" s="34">
        <v>3407.84</v>
      </c>
      <c r="G18" s="35">
        <f t="shared" si="0"/>
        <v>0</v>
      </c>
      <c r="H18" s="35">
        <f t="shared" si="1"/>
        <v>3.4078400000000002E-2</v>
      </c>
    </row>
    <row r="19" spans="1:9" x14ac:dyDescent="0.25">
      <c r="A19" s="39"/>
      <c r="B19" s="36" t="s">
        <v>33</v>
      </c>
      <c r="C19" s="36" t="s">
        <v>31</v>
      </c>
      <c r="D19" s="33" t="s">
        <v>32</v>
      </c>
      <c r="E19" s="34">
        <v>38602.1</v>
      </c>
      <c r="F19" s="34">
        <v>66452.55</v>
      </c>
      <c r="G19" s="35">
        <f t="shared" si="0"/>
        <v>0.386021</v>
      </c>
      <c r="H19" s="35">
        <f t="shared" si="1"/>
        <v>0.66452549999999999</v>
      </c>
    </row>
    <row r="20" spans="1:9" x14ac:dyDescent="0.25">
      <c r="A20" s="39"/>
      <c r="B20" s="36"/>
      <c r="C20" s="36"/>
      <c r="D20" s="33" t="s">
        <v>34</v>
      </c>
      <c r="E20" s="34" t="s">
        <v>26</v>
      </c>
      <c r="F20" s="34" t="s">
        <v>26</v>
      </c>
      <c r="G20" s="34" t="s">
        <v>26</v>
      </c>
      <c r="H20" s="35" t="s">
        <v>26</v>
      </c>
    </row>
    <row r="21" spans="1:9" x14ac:dyDescent="0.25">
      <c r="A21" s="40"/>
      <c r="B21" s="36"/>
      <c r="C21" s="33" t="s">
        <v>35</v>
      </c>
      <c r="D21" s="33" t="s">
        <v>26</v>
      </c>
      <c r="E21" s="34">
        <v>17077.57</v>
      </c>
      <c r="F21" s="34">
        <v>17077.57</v>
      </c>
      <c r="G21" s="35">
        <v>0.17077999999999999</v>
      </c>
      <c r="H21" s="35" t="s">
        <v>55</v>
      </c>
      <c r="I21" s="28"/>
    </row>
    <row r="24" spans="1:9" x14ac:dyDescent="0.25">
      <c r="E24" s="15">
        <f>SUM(E2:E21)</f>
        <v>186505.39</v>
      </c>
      <c r="F24" s="15">
        <f>SUM(F2:F21)</f>
        <v>504154.58</v>
      </c>
      <c r="G24" s="15">
        <f>SUM(G2:G21)</f>
        <v>1.8650581999999996</v>
      </c>
      <c r="H24" s="15">
        <f>SUM(H2:H21)</f>
        <v>4.8707700999999997</v>
      </c>
    </row>
    <row r="27" spans="1:9" x14ac:dyDescent="0.25">
      <c r="G27" t="s">
        <v>45</v>
      </c>
      <c r="H27" t="s">
        <v>45</v>
      </c>
    </row>
  </sheetData>
  <mergeCells count="9">
    <mergeCell ref="B2:B15"/>
    <mergeCell ref="B16:B18"/>
    <mergeCell ref="B19:B21"/>
    <mergeCell ref="C2:C4"/>
    <mergeCell ref="C5:C7"/>
    <mergeCell ref="C8:C10"/>
    <mergeCell ref="C11:C12"/>
    <mergeCell ref="C13:C14"/>
    <mergeCell ref="C19:C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3FA97B7-970C-4892-8055-5940777F59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 fino a 3,5 ton</vt:lpstr>
      <vt:lpstr>B DA 3,5 A 12 TON</vt:lpstr>
      <vt:lpstr>C da 12 a 26 ton</vt:lpstr>
      <vt:lpstr>D da 26 a 44 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Commerciale4</dc:creator>
  <cp:lastModifiedBy>Commerciale4</cp:lastModifiedBy>
  <dcterms:created xsi:type="dcterms:W3CDTF">2015-06-05T18:19:34Z</dcterms:created>
  <dcterms:modified xsi:type="dcterms:W3CDTF">2025-08-08T12:09:14Z</dcterms:modified>
</cp:coreProperties>
</file>